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Calculator" sheetId="1" state="visible" r:id="rId1"/>
    <sheet xmlns:r="http://schemas.openxmlformats.org/officeDocument/2006/relationships" name="How to use" sheetId="2" state="visible" r:id="rId2"/>
    <sheet xmlns:r="http://schemas.openxmlformats.org/officeDocument/2006/relationships" name="Weighing Guide" sheetId="3" state="visible" r:id="rId3"/>
  </sheets>
  <definedNames/>
</workbook>
</file>

<file path=xl/styles.xml><?xml version="1.0" encoding="utf-8"?>
<styleSheet xmlns="http://schemas.openxmlformats.org/spreadsheetml/2006/main">
  <numFmts count="2">
    <numFmt numFmtId="164" formatCode="0.0"/>
    <numFmt numFmtId="165" formatCode="0.0%"/>
  </numFmts>
  <fonts count="20">
    <font>
      <name val="Calibri"/>
      <family val="2"/>
      <color theme="1"/>
      <sz val="11"/>
      <scheme val="minor"/>
    </font>
    <font>
      <name val="Calibri"/>
      <b val="1"/>
      <color rgb="00ED522C"/>
      <sz val="20"/>
    </font>
    <font>
      <name val="Calibri"/>
      <color rgb="00666666"/>
      <sz val="11"/>
    </font>
    <font>
      <name val="Calibri"/>
      <b val="1"/>
      <color rgb="00FFFFFF"/>
      <sz val="12"/>
    </font>
    <font>
      <name val="Calibri"/>
      <b val="1"/>
      <color rgb="00111111"/>
      <sz val="11"/>
    </font>
    <font>
      <name val="Calibri"/>
      <b val="1"/>
      <color rgb="000000FF"/>
      <sz val="11"/>
    </font>
    <font>
      <name val="Calibri"/>
      <color rgb="00666666"/>
      <sz val="9"/>
    </font>
    <font>
      <name val="Calibri"/>
      <color rgb="00111111"/>
      <sz val="11"/>
    </font>
    <font>
      <name val="Calibri"/>
      <b val="1"/>
      <color rgb="00ED522C"/>
      <sz val="12"/>
    </font>
    <font>
      <name val="Calibri"/>
      <b val="1"/>
      <color rgb="00FFFFFF"/>
      <sz val="10"/>
    </font>
    <font>
      <name val="Calibri"/>
      <color rgb="00111111"/>
      <sz val="9"/>
    </font>
    <font>
      <name val="Calibri"/>
      <b val="1"/>
      <color rgb="00ED522C"/>
      <sz val="16"/>
    </font>
    <font>
      <name val="Calibri"/>
      <sz val="11"/>
    </font>
    <font>
      <name val="Calibri"/>
      <b val="1"/>
      <color rgb="002193D0"/>
      <sz val="12"/>
    </font>
    <font>
      <name val="Calibri"/>
      <sz val="10"/>
    </font>
    <font>
      <b val="1"/>
      <color rgb="00FFFFFF"/>
      <sz val="14"/>
    </font>
    <font>
      <b val="1"/>
      <sz val="12"/>
    </font>
    <font>
      <sz val="11"/>
    </font>
    <font>
      <b val="1"/>
    </font>
    <font>
      <i val="1"/>
      <color rgb="00555555"/>
    </font>
  </fonts>
  <fills count="9">
    <fill>
      <patternFill/>
    </fill>
    <fill>
      <patternFill patternType="gray125"/>
    </fill>
    <fill>
      <patternFill patternType="solid">
        <fgColor rgb="00ED522C"/>
      </patternFill>
    </fill>
    <fill>
      <patternFill patternType="solid">
        <fgColor rgb="00E8F4FB"/>
      </patternFill>
    </fill>
    <fill>
      <patternFill patternType="solid">
        <fgColor rgb="00F5F5F5"/>
      </patternFill>
    </fill>
    <fill>
      <patternFill patternType="solid">
        <fgColor rgb="002193D0"/>
      </patternFill>
    </fill>
    <fill>
      <patternFill patternType="solid">
        <fgColor rgb="00FFFFFF"/>
      </patternFill>
    </fill>
    <fill>
      <patternFill patternType="solid">
        <fgColor rgb="00FDE8E1"/>
      </patternFill>
    </fill>
    <fill>
      <patternFill patternType="solid">
        <fgColor rgb="00F2F2F2"/>
      </patternFill>
    </fill>
  </fills>
  <borders count="11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/>
      <right/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/>
      <diagonal/>
    </border>
    <border>
      <left/>
      <right style="thin">
        <color rgb="00CCCCCC"/>
      </right>
      <top style="thin">
        <color rgb="00CCCCCC"/>
      </top>
      <bottom style="thin">
        <color rgb="00CCCCCC"/>
      </bottom>
      <diagonal/>
    </border>
    <border>
      <left style="thin">
        <color rgb="00CCCCCC"/>
      </left>
      <right/>
      <top/>
      <bottom/>
      <diagonal/>
    </border>
    <border>
      <left/>
      <right style="thin">
        <color rgb="00CCCCCC"/>
      </right>
      <top/>
      <bottom/>
      <diagonal/>
    </border>
    <border>
      <left style="thin">
        <color rgb="00CCCCCC"/>
      </left>
      <right/>
      <top/>
      <bottom style="thin">
        <color rgb="00CCCCCC"/>
      </bottom>
      <diagonal/>
    </border>
    <border>
      <left/>
      <right/>
      <top/>
      <bottom style="thin">
        <color rgb="00CCCCCC"/>
      </bottom>
      <diagonal/>
    </border>
    <border>
      <left/>
      <right style="thin">
        <color rgb="00CCCCCC"/>
      </right>
      <top/>
      <bottom style="thin">
        <color rgb="00CCCCCC"/>
      </bottom>
      <diagonal/>
    </border>
    <border>
      <left style="thin">
        <color rgb="00C7C7C7"/>
      </left>
      <right style="thin">
        <color rgb="00C7C7C7"/>
      </right>
      <top style="thin">
        <color rgb="00C7C7C7"/>
      </top>
      <bottom style="thin">
        <color rgb="00C7C7C7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left" vertical="center"/>
    </xf>
    <xf numFmtId="0" fontId="4" fillId="0" borderId="0" applyAlignment="1" pivotButton="0" quotePrefix="0" xfId="0">
      <alignment vertical="center"/>
    </xf>
    <xf numFmtId="0" fontId="5" fillId="3" borderId="1" applyAlignment="1" pivotButton="0" quotePrefix="0" xfId="0">
      <alignment vertical="center"/>
    </xf>
    <xf numFmtId="0" fontId="6" fillId="0" borderId="0" applyAlignment="1" pivotButton="0" quotePrefix="0" xfId="0">
      <alignment vertical="center" wrapText="1"/>
    </xf>
    <xf numFmtId="1" fontId="5" fillId="3" borderId="1" applyAlignment="1" pivotButton="0" quotePrefix="0" xfId="0">
      <alignment vertical="center"/>
    </xf>
    <xf numFmtId="164" fontId="5" fillId="3" borderId="1" applyAlignment="1" pivotButton="0" quotePrefix="0" xfId="0">
      <alignment vertical="center"/>
    </xf>
    <xf numFmtId="2" fontId="5" fillId="3" borderId="1" applyAlignment="1" pivotButton="0" quotePrefix="0" xfId="0">
      <alignment vertical="center"/>
    </xf>
    <xf numFmtId="9" fontId="5" fillId="3" borderId="1" applyAlignment="1" pivotButton="0" quotePrefix="0" xfId="0">
      <alignment vertical="center"/>
    </xf>
    <xf numFmtId="0" fontId="4" fillId="0" borderId="0" pivotButton="0" quotePrefix="0" xfId="0"/>
    <xf numFmtId="1" fontId="7" fillId="4" borderId="1" applyAlignment="1" pivotButton="0" quotePrefix="0" xfId="0">
      <alignment vertical="center"/>
    </xf>
    <xf numFmtId="0" fontId="6" fillId="0" borderId="0" pivotButton="0" quotePrefix="0" xfId="0"/>
    <xf numFmtId="165" fontId="7" fillId="4" borderId="1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9" fillId="5" borderId="1" applyAlignment="1" pivotButton="0" quotePrefix="0" xfId="0">
      <alignment horizontal="center" vertical="center"/>
    </xf>
    <xf numFmtId="0" fontId="0" fillId="0" borderId="4" pivotButton="0" quotePrefix="0" xfId="0"/>
    <xf numFmtId="1" fontId="7" fillId="6" borderId="1" pivotButton="0" quotePrefix="0" xfId="0"/>
    <xf numFmtId="0" fontId="6" fillId="0" borderId="1" applyAlignment="1" pivotButton="0" quotePrefix="0" xfId="0">
      <alignment vertical="center" wrapText="1"/>
    </xf>
    <xf numFmtId="1" fontId="7" fillId="4" borderId="1" pivotButton="0" quotePrefix="0" xfId="0"/>
    <xf numFmtId="0" fontId="10" fillId="7" borderId="1" applyAlignment="1" pivotButton="0" quotePrefix="0" xfId="0">
      <alignment vertical="top" wrapText="1"/>
    </xf>
    <xf numFmtId="0" fontId="11" fillId="0" borderId="0" pivotButton="0" quotePrefix="0" xfId="0"/>
    <xf numFmtId="0" fontId="12" fillId="0" borderId="0" applyAlignment="1" pivotButton="0" quotePrefix="0" xfId="0">
      <alignment vertical="top" wrapText="1"/>
    </xf>
    <xf numFmtId="0" fontId="13" fillId="0" borderId="0" pivotButton="0" quotePrefix="0" xfId="0"/>
    <xf numFmtId="0" fontId="14" fillId="0" borderId="0" applyAlignment="1" pivotButton="0" quotePrefix="0" xfId="0">
      <alignment vertical="top" wrapText="1"/>
    </xf>
    <xf numFmtId="0" fontId="14" fillId="0" borderId="0" applyAlignment="1" pivotButton="0" quotePrefix="0" xfId="0">
      <alignment wrapText="1"/>
    </xf>
    <xf numFmtId="0" fontId="0" fillId="0" borderId="2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15" fillId="2" borderId="0" applyAlignment="1" pivotButton="0" quotePrefix="0" xfId="0">
      <alignment horizontal="center" vertical="center" wrapText="1"/>
    </xf>
    <xf numFmtId="0" fontId="16" fillId="0" borderId="0" applyAlignment="1" pivotButton="0" quotePrefix="0" xfId="0">
      <alignment horizontal="left" vertical="top" wrapText="1"/>
    </xf>
    <xf numFmtId="0" fontId="17" fillId="0" borderId="0" applyAlignment="1" pivotButton="0" quotePrefix="0" xfId="0">
      <alignment horizontal="left" vertical="top" wrapText="1"/>
    </xf>
    <xf numFmtId="0" fontId="18" fillId="8" borderId="10" applyAlignment="1" pivotButton="0" quotePrefix="0" xfId="0">
      <alignment horizontal="center" vertical="center" wrapText="1"/>
    </xf>
    <xf numFmtId="0" fontId="17" fillId="0" borderId="10" applyAlignment="1" pivotButton="0" quotePrefix="0" xfId="0">
      <alignment horizontal="left" vertical="top" wrapText="1"/>
    </xf>
    <xf numFmtId="0" fontId="19" fillId="0" borderId="0" applyAlignment="1" pivotButton="0" quotePrefix="0" xfId="0">
      <alignment horizontal="left" vertical="top" wrapText="1"/>
    </xf>
  </cellXfs>
  <cellStyles count="1">
    <cellStyle name="Normal" xfId="0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H45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8" customWidth="1" min="2" max="2"/>
    <col width="22" customWidth="1" min="3" max="3"/>
    <col width="16" customWidth="1" min="4" max="4"/>
    <col width="16" customWidth="1" min="5" max="5"/>
    <col width="16" customWidth="1" min="6" max="6"/>
    <col width="2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</cols>
  <sheetData>
    <row r="2">
      <c r="B2" s="1" t="inlineStr">
        <is>
          <t>Health Angel Macro Calculator</t>
        </is>
      </c>
    </row>
    <row r="3">
      <c r="B3" s="2" t="inlineStr">
        <is>
          <t>Starting-point estimates for calories + macros (adjust based on real progress).</t>
        </is>
      </c>
    </row>
    <row r="5" ht="22" customHeight="1">
      <c r="B5" s="3" t="inlineStr">
        <is>
          <t>1) Your info (inputs)</t>
        </is>
      </c>
    </row>
    <row r="7" ht="18" customHeight="1">
      <c r="B7" s="4" t="inlineStr">
        <is>
          <t>Sex</t>
        </is>
      </c>
      <c r="C7" s="5" t="inlineStr">
        <is>
          <t>Female</t>
        </is>
      </c>
      <c r="E7" s="6" t="inlineStr">
        <is>
          <t>Used for the Mifflin-St Jeor BMR equation.</t>
        </is>
      </c>
      <c r="H7">
        <f>IF(C9="cm", IF(C12="",0,C12), (IF(C10="",0,C10)*12 + IF(C11="",0,C11))*2.54)</f>
        <v/>
      </c>
    </row>
    <row r="8" ht="18" customHeight="1">
      <c r="B8" s="4" t="inlineStr">
        <is>
          <t>Age (years)</t>
        </is>
      </c>
      <c r="C8" s="7" t="n">
        <v>30</v>
      </c>
      <c r="H8">
        <f>IF(C13="kg", IF(C14="",0,C14), IF(C14="",0,C14)*0.45359237)</f>
        <v/>
      </c>
    </row>
    <row r="9" ht="18" customHeight="1">
      <c r="B9" s="4" t="inlineStr">
        <is>
          <t>Height unit</t>
        </is>
      </c>
      <c r="C9" s="5" t="inlineStr">
        <is>
          <t>ft/in</t>
        </is>
      </c>
      <c r="E9" s="6" t="inlineStr">
        <is>
          <t>Choose ft/in or cm.</t>
        </is>
      </c>
      <c r="H9">
        <f>IF(C15="", "", IF(C13="kg",C15, C15*0.45359237))</f>
        <v/>
      </c>
    </row>
    <row r="10" ht="18" customHeight="1">
      <c r="B10" s="4" t="inlineStr">
        <is>
          <t>Height (feet)</t>
        </is>
      </c>
      <c r="C10" s="7" t="n">
        <v>5</v>
      </c>
      <c r="E10" s="6" t="inlineStr">
        <is>
          <t>Only used if Height unit = ft/in.</t>
        </is>
      </c>
      <c r="H10">
        <f>IF(C13="lb", IF(C14="",0,C14), IF(C14="",0,C14)/0.45359237)</f>
        <v/>
      </c>
    </row>
    <row r="11" ht="18" customHeight="1">
      <c r="B11" s="4" t="inlineStr">
        <is>
          <t>Height (inches)</t>
        </is>
      </c>
      <c r="C11" s="7" t="n">
        <v>4</v>
      </c>
      <c r="E11" s="6" t="inlineStr">
        <is>
          <t>Only used if Height unit = ft/in.</t>
        </is>
      </c>
      <c r="H11">
        <f>IF(C15="", "", IF(C13="lb",C15, C15/0.45359237))</f>
        <v/>
      </c>
    </row>
    <row r="12" ht="18" customHeight="1">
      <c r="B12" s="4" t="inlineStr">
        <is>
          <t>Height (cm)</t>
        </is>
      </c>
      <c r="C12" s="7" t="n"/>
      <c r="E12" s="6" t="inlineStr">
        <is>
          <t>Only used if Height unit = cm.</t>
        </is>
      </c>
      <c r="H12">
        <f>IF(C20="Sedentary (little exercise)",1.2,IF(C20="Lightly active (1-3x/wk)",1.375,IF(C20="Moderately active (3-5x/wk)",1.55,IF(C20="Very active (6-7x/wk)",1.725,1.9))))</f>
        <v/>
      </c>
    </row>
    <row r="13" ht="18" customHeight="1">
      <c r="B13" s="4" t="inlineStr">
        <is>
          <t>Weight unit</t>
        </is>
      </c>
      <c r="C13" s="5" t="inlineStr">
        <is>
          <t>lb</t>
        </is>
      </c>
      <c r="E13" s="6" t="inlineStr">
        <is>
          <t>Choose lb or kg.</t>
        </is>
      </c>
    </row>
    <row r="14" ht="18" customHeight="1">
      <c r="B14" s="4" t="inlineStr">
        <is>
          <t>Current weight</t>
        </is>
      </c>
      <c r="C14" s="8" t="n">
        <v>150</v>
      </c>
    </row>
    <row r="15" ht="18" customHeight="1">
      <c r="B15" s="4" t="inlineStr">
        <is>
          <t>Goal weight (optional)</t>
        </is>
      </c>
      <c r="C15" s="8" t="n">
        <v>140</v>
      </c>
      <c r="E15" s="6" t="inlineStr">
        <is>
          <t>Used for some protein targets. Leave blank if unsure.</t>
        </is>
      </c>
      <c r="H15">
        <f>IF(C19="Fat loss",0.90,IF(C19="Body recomp",0.85,0.80))</f>
        <v/>
      </c>
    </row>
    <row r="16">
      <c r="H16">
        <f>IF(C23="",0.25,C23)</f>
        <v/>
      </c>
    </row>
    <row r="17" ht="22" customHeight="1">
      <c r="B17" s="3" t="inlineStr">
        <is>
          <t>2) Goal + activity (inputs)</t>
        </is>
      </c>
    </row>
    <row r="19" ht="18" customHeight="1">
      <c r="B19" s="4" t="inlineStr">
        <is>
          <t>Goal type</t>
        </is>
      </c>
      <c r="C19" s="5" t="inlineStr">
        <is>
          <t>Fat loss</t>
        </is>
      </c>
      <c r="E19" s="6" t="inlineStr">
        <is>
          <t>Fat loss, maintenance, muscle gain, or body recomp.</t>
        </is>
      </c>
    </row>
    <row r="20" ht="18" customHeight="1">
      <c r="B20" s="4" t="inlineStr">
        <is>
          <t>Activity level</t>
        </is>
      </c>
      <c r="C20" s="5" t="inlineStr">
        <is>
          <t>Lightly active (1-3x/wk)</t>
        </is>
      </c>
      <c r="E20" s="6" t="inlineStr">
        <is>
          <t>Pick the closest match.</t>
        </is>
      </c>
    </row>
    <row r="21" ht="18" customHeight="1">
      <c r="B21" s="4" t="inlineStr">
        <is>
          <t>Intensity</t>
        </is>
      </c>
      <c r="C21" s="5" t="inlineStr">
        <is>
          <t>Conservative</t>
        </is>
      </c>
      <c r="E21" s="6" t="inlineStr">
        <is>
          <t>Controls deficit/surplus. Start conservative if you’re unsure.</t>
        </is>
      </c>
    </row>
    <row r="22" ht="18" customHeight="1">
      <c r="B22" s="4" t="inlineStr">
        <is>
          <t>Protein factor (g/lb) (optional)</t>
        </is>
      </c>
      <c r="C22" s="9" t="n"/>
      <c r="E22" s="6" t="inlineStr">
        <is>
          <t>Leave blank to use an auto suggestion.</t>
        </is>
      </c>
    </row>
    <row r="23" ht="18" customHeight="1">
      <c r="B23" s="4" t="inlineStr">
        <is>
          <t>Fat % of calories (optional)</t>
        </is>
      </c>
      <c r="C23" s="10" t="n">
        <v>0.25</v>
      </c>
      <c r="E23" s="6" t="inlineStr">
        <is>
          <t>Typical range: 20% to 35%.</t>
        </is>
      </c>
    </row>
    <row r="25" ht="22" customHeight="1">
      <c r="B25" s="3" t="inlineStr">
        <is>
          <t>3) Results (outputs)</t>
        </is>
      </c>
    </row>
    <row r="27" ht="18" customHeight="1">
      <c r="B27" s="11" t="inlineStr">
        <is>
          <t>BMR (estimated)</t>
        </is>
      </c>
      <c r="C27" s="12">
        <f>IF(C7="Male", 10*H8 + 6.25*H7 - 5*C8 + 5, 10*H8 + 6.25*H7 - 5*C8 - 161)</f>
        <v/>
      </c>
      <c r="D27" s="13" t="inlineStr">
        <is>
          <t>kcal/day</t>
        </is>
      </c>
    </row>
    <row r="28" ht="18" customHeight="1">
      <c r="B28" s="11" t="inlineStr">
        <is>
          <t>TDEE (estimated)</t>
        </is>
      </c>
      <c r="C28" s="12">
        <f>C27*H12</f>
        <v/>
      </c>
      <c r="D28" s="13" t="inlineStr">
        <is>
          <t>kcal/day</t>
        </is>
      </c>
    </row>
    <row r="29" ht="18" customHeight="1">
      <c r="B29" s="11" t="inlineStr">
        <is>
          <t>Calorie adjustment</t>
        </is>
      </c>
      <c r="C29" s="14">
        <f>IF(C19="Fat loss", IF(C21="Conservative",-0.10, IF(C21="Moderate",-0.15,-0.20)),IF(C19="Muscle gain", IF(C21="Conservative",0.05, IF(C21="Moderate",0.08,0.10)),IF(C19="Body recomp", IF(C21="Conservative",-0.05, IF(C21="Moderate",0.00,0.05)),0)))</f>
        <v/>
      </c>
      <c r="D29" s="13" t="inlineStr">
        <is>
          <t>%</t>
        </is>
      </c>
    </row>
    <row r="30" ht="18" customHeight="1">
      <c r="B30" s="11" t="inlineStr">
        <is>
          <t>Target calories</t>
        </is>
      </c>
      <c r="C30" s="12">
        <f>ROUND(C28*(1+C29),0)</f>
        <v/>
      </c>
      <c r="D30" s="13" t="inlineStr">
        <is>
          <t>kcal/day</t>
        </is>
      </c>
    </row>
    <row r="32">
      <c r="B32" s="15" t="inlineStr">
        <is>
          <t>Macros</t>
        </is>
      </c>
    </row>
    <row r="33">
      <c r="B33" s="16" t="inlineStr"/>
      <c r="C33" s="16" t="inlineStr">
        <is>
          <t>Grams/day</t>
        </is>
      </c>
      <c r="D33" s="16" t="inlineStr">
        <is>
          <t>Calories</t>
        </is>
      </c>
      <c r="E33" s="16" t="inlineStr">
        <is>
          <t>Notes</t>
        </is>
      </c>
      <c r="F33" s="17" t="n"/>
    </row>
    <row r="34" ht="26" customHeight="1">
      <c r="B34" s="11" t="inlineStr">
        <is>
          <t>Protein</t>
        </is>
      </c>
      <c r="C34" s="18">
        <f>ROUND(IF(C22&lt;&gt;"", C22, H15) * IF(C15&lt;&gt;"", IF(C19="Fat loss", H11, IF(C19="Body recomp", H11, H10)), H10),0)</f>
        <v/>
      </c>
      <c r="D34" s="18">
        <f>C34*4</f>
        <v/>
      </c>
      <c r="E34" s="19" t="inlineStr">
        <is>
          <t>Aim to hit protein most days.</t>
        </is>
      </c>
      <c r="F34" s="17" t="n"/>
    </row>
    <row r="35" ht="26" customHeight="1">
      <c r="B35" s="11" t="inlineStr">
        <is>
          <t>Carbs</t>
        </is>
      </c>
      <c r="C35" s="18">
        <f>ROUND((C30 - D34 - D36)/4,0)</f>
        <v/>
      </c>
      <c r="D35" s="18">
        <f>C35*4</f>
        <v/>
      </c>
      <c r="E35" s="19" t="inlineStr">
        <is>
          <t>Carbs are your flexible dial.</t>
        </is>
      </c>
      <c r="F35" s="17" t="n"/>
    </row>
    <row r="36" ht="26" customHeight="1">
      <c r="B36" s="11" t="inlineStr">
        <is>
          <t>Fat</t>
        </is>
      </c>
      <c r="C36" s="18">
        <f>ROUND((C30*H16)/9,0)</f>
        <v/>
      </c>
      <c r="D36" s="18">
        <f>C36*9</f>
        <v/>
      </c>
      <c r="E36" s="19" t="inlineStr">
        <is>
          <t>Keep fats consistent for hormones/fullness.</t>
        </is>
      </c>
      <c r="F36" s="17" t="n"/>
    </row>
    <row r="38">
      <c r="B38" s="11" t="inlineStr">
        <is>
          <t>Macro calories total</t>
        </is>
      </c>
      <c r="D38" s="20">
        <f>D34 + D35 + D36</f>
        <v/>
      </c>
    </row>
    <row r="39">
      <c r="B39" s="11" t="inlineStr">
        <is>
          <t>Difference vs target</t>
        </is>
      </c>
      <c r="D39" s="20">
        <f>D38 - C30</f>
        <v/>
      </c>
    </row>
    <row r="41" ht="48" customHeight="1">
      <c r="B41" s="21" t="inlineStr">
        <is>
          <t>Disclaimer: This calculator provides estimates for educational purposes only. It is not medical advice and does not diagnose, treat, or prevent any condition. If you are pregnant, nursing, under 18, have a medical condition, take medications affected by diet, or have a history of disordered eating, consult a qualified medical professional before making changes.</t>
        </is>
      </c>
      <c r="C41" s="27" t="n"/>
      <c r="D41" s="27" t="n"/>
      <c r="E41" s="27" t="n"/>
      <c r="F41" s="28" t="n"/>
    </row>
    <row r="42">
      <c r="B42" s="29" t="n"/>
      <c r="F42" s="30" t="n"/>
    </row>
    <row r="43">
      <c r="B43" s="29" t="n"/>
      <c r="F43" s="30" t="n"/>
    </row>
    <row r="44">
      <c r="B44" s="29" t="n"/>
      <c r="F44" s="30" t="n"/>
    </row>
    <row r="45">
      <c r="B45" s="31" t="n"/>
      <c r="C45" s="32" t="n"/>
      <c r="D45" s="32" t="n"/>
      <c r="E45" s="32" t="n"/>
      <c r="F45" s="33" t="n"/>
    </row>
  </sheetData>
  <mergeCells count="22">
    <mergeCell ref="E12:F12"/>
    <mergeCell ref="B25:F25"/>
    <mergeCell ref="E33:F33"/>
    <mergeCell ref="B3:F3"/>
    <mergeCell ref="E23:F23"/>
    <mergeCell ref="B41:F45"/>
    <mergeCell ref="E35:F35"/>
    <mergeCell ref="E20:F20"/>
    <mergeCell ref="B2:F2"/>
    <mergeCell ref="E10:F10"/>
    <mergeCell ref="E19:F19"/>
    <mergeCell ref="E13:F13"/>
    <mergeCell ref="E9:F9"/>
    <mergeCell ref="B17:F17"/>
    <mergeCell ref="E34:F34"/>
    <mergeCell ref="E15:F15"/>
    <mergeCell ref="E11:F11"/>
    <mergeCell ref="E36:F36"/>
    <mergeCell ref="E7:F7"/>
    <mergeCell ref="B5:F5"/>
    <mergeCell ref="E22:F22"/>
    <mergeCell ref="E21:F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B1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5" customWidth="1" min="2" max="2"/>
  </cols>
  <sheetData>
    <row r="2">
      <c r="B2" s="22" t="inlineStr">
        <is>
          <t>How to use this calculator</t>
        </is>
      </c>
    </row>
    <row r="4" ht="180" customHeight="1">
      <c r="B4" s="23" t="inlineStr">
        <is>
          <t>1) Fill in the blue cells on the Calculator sheet.
2) Use the results as a starting point for 2-3 weeks.
3) Adjust based on trends (not one-day scale changes). A common adjustment is 100-150 kcal.
Suggested accuracy level:
- Level 1: Hit protein + calories.
- Level 2: Track all macros with reasonable estimating.
- Level 3: Weigh foods you cook at home for best accuracy.
Tip: See the “Weighing Guide” tab for raw vs cooked and dry vs cooked shortcuts.</t>
        </is>
      </c>
    </row>
    <row r="9">
      <c r="B9" s="24" t="inlineStr">
        <is>
          <t>References (for educational context)</t>
        </is>
      </c>
    </row>
    <row r="10" ht="55" customHeight="1">
      <c r="B10" s="25" t="inlineStr">
        <is>
          <t>• Mifflin MD, St Jeor ST, Hill LA, Scott BJ, Daugherty SA, Koh YO. (1990). A new predictive equation for resting energy expenditure in healthy individuals. The American Journal of Clinical Nutrition, 51(2), 241-247. https://pubmed.ncbi.nlm.nih.gov/2305711/</t>
        </is>
      </c>
    </row>
    <row r="12" ht="55" customHeight="1">
      <c r="B12" s="25" t="inlineStr">
        <is>
          <t>• Institute of Medicine. (2005). Dietary Reference Intakes for Energy, Carbohydrate, Fiber, Fat, Fatty Acids, Cholesterol, Protein, and Amino Acids. National Academies Press. https://doi.org/10.17226/10490</t>
        </is>
      </c>
    </row>
    <row r="14" ht="55" customHeight="1">
      <c r="B14" s="25" t="inlineStr">
        <is>
          <t>• Jager R, Kerksick CM, Campbell BI, et al. (2017). International Society of Sports Nutrition Position Stand: protein and exercise. Journal of the International Society of Sports Nutrition, 14:20. https://doi.org/10.1186/s12970-017-0177-8</t>
        </is>
      </c>
    </row>
    <row r="16" ht="55" customHeight="1">
      <c r="B16" s="25" t="inlineStr">
        <is>
          <t>• Thomas DT, Erdman KA, Burke LM. (2016). Position of the Academy of Nutrition and Dietetics, Dietitians of Canada, and the American College of Sports Medicine: Nutrition and Athletic Performance. Journal of the Academy of Nutrition and Dietetics, 116(3), 501-528. https://pubmed.ncbi.nlm.nih.gov/26920240/</t>
        </is>
      </c>
    </row>
    <row r="18">
      <c r="B18" s="24" t="inlineStr">
        <is>
          <t>Disclaimer</t>
        </is>
      </c>
    </row>
    <row r="19" ht="80" customHeight="1">
      <c r="B19" s="25" t="inlineStr">
        <is>
          <t>This spreadsheet is for education only and is not medical advice. Your needs vary based on medical history, medications, training, sleep, stress, and more. If you have a medical condition, are pregnant/nursing, or have a history of disordered eating, work with a qualified medical professional.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E30"/>
  <sheetViews>
    <sheetView workbookViewId="0">
      <pane xSplit="1" ySplit="11" topLeftCell="B1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2" customWidth="1" min="2" max="2"/>
    <col width="18" customWidth="1" min="3" max="3"/>
    <col width="18" customWidth="1" min="4" max="4"/>
    <col width="38" customWidth="1" min="5" max="5"/>
  </cols>
  <sheetData>
    <row r="2">
      <c r="B2" s="34" t="inlineStr">
        <is>
          <t>Weighing Food Quick Guide (Raw vs Cooked • Dry vs Cooked)</t>
        </is>
      </c>
    </row>
    <row r="4">
      <c r="B4" s="35" t="inlineStr">
        <is>
          <t>The #1 rule: Match the weight to the entry you log.</t>
        </is>
      </c>
    </row>
    <row r="5">
      <c r="B5" s="36" t="inlineStr">
        <is>
          <t>• If you weigh food cooked → log a cooked entry.</t>
        </is>
      </c>
    </row>
    <row r="6">
      <c r="B6" s="36" t="inlineStr">
        <is>
          <t>• If you weigh food raw/uncooked → log a raw/uncooked entry.</t>
        </is>
      </c>
    </row>
    <row r="7">
      <c r="B7" s="36" t="inlineStr">
        <is>
          <t>• For dry carbs (rice/pasta/oats): dry weights are most consistent. If you meal prep cooked, use the batch method (weigh total cooked, divide into portions).</t>
        </is>
      </c>
    </row>
    <row r="8">
      <c r="B8" s="36" t="inlineStr">
        <is>
          <t>• Fats add up fast: weigh oils/butters/nut butters in grams when possible.</t>
        </is>
      </c>
    </row>
    <row r="9">
      <c r="B9" s="36" t="inlineStr">
        <is>
          <t>• Packaged foods: use the label serving size in grams (weigh your portion; do serving math).</t>
        </is>
      </c>
    </row>
    <row r="12">
      <c r="B12" s="37" t="inlineStr">
        <is>
          <t>Food type</t>
        </is>
      </c>
      <c r="C12" s="37" t="inlineStr">
        <is>
          <t>Best to weigh as</t>
        </is>
      </c>
      <c r="D12" s="37" t="inlineStr">
        <is>
          <t>Log as</t>
        </is>
      </c>
      <c r="E12" s="37" t="inlineStr">
        <is>
          <t>Notes / examples</t>
        </is>
      </c>
    </row>
    <row r="13">
      <c r="B13" s="38" t="inlineStr">
        <is>
          <t>Rice, pasta, oats (starches)</t>
        </is>
      </c>
      <c r="C13" s="38" t="inlineStr">
        <is>
          <t>Dry/uncooked</t>
        </is>
      </c>
      <c r="D13" s="38" t="inlineStr">
        <is>
          <t>Dry entry (or label)</t>
        </is>
      </c>
      <c r="E13" s="38" t="inlineStr">
        <is>
          <t>Cooked weight varies a lot. Batch method: weigh total cooked, divide portions, log cooked entry.</t>
        </is>
      </c>
    </row>
    <row r="14">
      <c r="B14" s="38" t="inlineStr">
        <is>
          <t>Potatoes</t>
        </is>
      </c>
      <c r="C14" s="38" t="inlineStr">
        <is>
          <t>Raw or cooked</t>
        </is>
      </c>
      <c r="D14" s="38" t="inlineStr">
        <is>
          <t>Matching entry</t>
        </is>
      </c>
      <c r="E14" s="38" t="inlineStr">
        <is>
          <t>Baked vs boiled can differ (water loss). Match cooking method if possible.</t>
        </is>
      </c>
    </row>
    <row r="15">
      <c r="B15" s="38" t="inlineStr">
        <is>
          <t>Meat, chicken, fish</t>
        </is>
      </c>
      <c r="C15" s="38" t="inlineStr">
        <is>
          <t>Raw or cooked</t>
        </is>
      </c>
      <c r="D15" s="38" t="inlineStr">
        <is>
          <t>Matching entry</t>
        </is>
      </c>
      <c r="E15" s="38" t="inlineStr">
        <is>
          <t>Raw → cooked shrinks. Either is fine if entry matches.</t>
        </is>
      </c>
    </row>
    <row r="16">
      <c r="B16" s="38" t="inlineStr">
        <is>
          <t>Eggs</t>
        </is>
      </c>
      <c r="C16" s="38" t="inlineStr">
        <is>
          <t>As eaten</t>
        </is>
      </c>
      <c r="D16" s="38" t="inlineStr">
        <is>
          <t>Eggs</t>
        </is>
      </c>
      <c r="E16" s="38" t="inlineStr">
        <is>
          <t>Whole egg vs egg whites have very different macros.</t>
        </is>
      </c>
    </row>
    <row r="17">
      <c r="B17" s="38" t="inlineStr">
        <is>
          <t>Oils, butter</t>
        </is>
      </c>
      <c r="C17" s="38" t="inlineStr">
        <is>
          <t>Grams</t>
        </is>
      </c>
      <c r="D17" s="38" t="inlineStr">
        <is>
          <t>Oil/butter grams</t>
        </is>
      </c>
      <c r="E17" s="38" t="inlineStr">
        <is>
          <t>Oil bottle on scale: tare bottle, pour, log the grams used.</t>
        </is>
      </c>
    </row>
    <row r="18">
      <c r="B18" s="38" t="inlineStr">
        <is>
          <t>Nut butters, nuts</t>
        </is>
      </c>
      <c r="C18" s="38" t="inlineStr">
        <is>
          <t>Grams</t>
        </is>
      </c>
      <c r="D18" s="38" t="inlineStr">
        <is>
          <t>Matching entry</t>
        </is>
      </c>
      <c r="E18" s="38" t="inlineStr">
        <is>
          <t>Easy to underestimate with tablespoons.</t>
        </is>
      </c>
    </row>
    <row r="19">
      <c r="B19" s="38" t="inlineStr">
        <is>
          <t>Cheese</t>
        </is>
      </c>
      <c r="C19" s="38" t="inlineStr">
        <is>
          <t>Grams</t>
        </is>
      </c>
      <c r="D19" s="38" t="inlineStr">
        <is>
          <t>Matching entry</t>
        </is>
      </c>
      <c r="E19" s="38" t="inlineStr">
        <is>
          <t>Pre-shredded portions vary; weigh for accuracy.</t>
        </is>
      </c>
    </row>
    <row r="20">
      <c r="B20" s="38" t="inlineStr">
        <is>
          <t>Packaged foods</t>
        </is>
      </c>
      <c r="C20" s="38" t="inlineStr">
        <is>
          <t>Label grams</t>
        </is>
      </c>
      <c r="D20" s="38" t="inlineStr">
        <is>
          <t>Label entry</t>
        </is>
      </c>
      <c r="E20" s="38" t="inlineStr">
        <is>
          <t>Serving math: ate 45 g, serving is 30 g → 1.5 servings.</t>
        </is>
      </c>
    </row>
    <row r="21">
      <c r="B21" s="38" t="inlineStr">
        <is>
          <t>Fruit &amp; veggies</t>
        </is>
      </c>
      <c r="C21" s="38" t="inlineStr">
        <is>
          <t>Optional</t>
        </is>
      </c>
      <c r="D21" s="38" t="inlineStr">
        <is>
          <t>Matching entry</t>
        </is>
      </c>
      <c r="E21" s="38" t="inlineStr">
        <is>
          <t>Great to track for fiber/micros; precision optional for most people.</t>
        </is>
      </c>
    </row>
    <row r="22">
      <c r="B22" s="38" t="inlineStr">
        <is>
          <t>Sauces &amp; dressings</t>
        </is>
      </c>
      <c r="C22" s="38" t="inlineStr">
        <is>
          <t>Grams</t>
        </is>
      </c>
      <c r="D22" s="38" t="inlineStr">
        <is>
          <t>Matching entry</t>
        </is>
      </c>
      <c r="E22" s="38" t="inlineStr">
        <is>
          <t>Creamy sauces are often fat-heavy. Ask for sauce on the side when eating out.</t>
        </is>
      </c>
    </row>
    <row r="25">
      <c r="B25" s="35" t="inlineStr">
        <is>
          <t>Recipe tracking (easy options)</t>
        </is>
      </c>
    </row>
    <row r="26">
      <c r="B26" s="36" t="inlineStr">
        <is>
          <t>• Option 1: Track ingredients + divide by servings (fast).</t>
        </is>
      </c>
    </row>
    <row r="27">
      <c r="B27" s="36" t="inlineStr">
        <is>
          <t>• Option 2: Weigh total cooked recipe and log by grams per serving (most accurate).</t>
        </is>
      </c>
    </row>
    <row r="28">
      <c r="B28" s="36" t="inlineStr">
        <is>
          <t>• Option 3: Don’t track recipes — use templates (protein + carb + veg + measured fats).</t>
        </is>
      </c>
    </row>
    <row r="30">
      <c r="B30" s="39" t="inlineStr">
        <is>
          <t>Reminder: This is a skill. Use a scale for 2 days to learn portions, then you can estimate more confidently.</t>
        </is>
      </c>
    </row>
  </sheetData>
  <mergeCells count="12">
    <mergeCell ref="B26:E26"/>
    <mergeCell ref="B9:E9"/>
    <mergeCell ref="B27:E27"/>
    <mergeCell ref="B8:E8"/>
    <mergeCell ref="B4:E4"/>
    <mergeCell ref="B6:E6"/>
    <mergeCell ref="B30:E30"/>
    <mergeCell ref="B7:E7"/>
    <mergeCell ref="B25:E25"/>
    <mergeCell ref="B5:E5"/>
    <mergeCell ref="B2:E2"/>
    <mergeCell ref="B28:E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2025-12-31T01:55:01Z</dcterms:created>
  <dcterms:modified xmlns:dcterms="http://purl.org/dc/terms/" xmlns:xsi="http://www.w3.org/2001/XMLSchema-instance" xsi:type="dcterms:W3CDTF">2025-12-31T01:55:18Z</dcterms:modified>
</cp:coreProperties>
</file>